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<sst xmlns="http://schemas.openxmlformats.org/spreadsheetml/2006/main" count="27166" uniqueCount="790">
  <si>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</si>
  <si>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</si>
  <si>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</si>
  <si>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</si>
  <si>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</si>
  <si>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</si>
  <si>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</si>
  <si>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</si>
  <si>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</si>
  <si>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</si>
  <si>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</si>
  <si>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</si>
  <si>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</si>
  <si>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</si>
  <si>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</si>
  <si>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</si>
  <si>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</si>
  <si>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</si>
  <si>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</si>
  <si>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</si>
  <si>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</si>
  <si>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</si>
  <si>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</si>
  <si>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</si>
  <si>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</si>
  <si>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</si>
  <si>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</si>
  <si>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</si>
  <si>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</si>
  <si>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</si>
  <si>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</si>
  <si>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</si>
  <si>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</si>
  <si>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</si>
  <si>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</si>
  <si>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</si>
  <si>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</si>
  <si>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</si>
  <si>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</si>
  <si>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</si>
  <si>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</si>
  <si>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</si>
  <si>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</si>
  <si>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</si>
  <si>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</si>
  <si>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</si>
  <si>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</si>
  <si>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</si>
  <si>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</si>
  <si>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</si>
  <si>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</si>
  <si>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</si>
  <si>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</si>
  <si>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</si>
  <si>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</si>
  <si>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</si>
  <si>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</si>
  <si>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</si>
  <si>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</si>
  <si>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</si>
  <si>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</si>
  <si>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</si>
  <si>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</si>
  <si>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</si>
  <si>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</si>
  <si>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</si>
  <si>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</si>
  <si>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</si>
  <si>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</si>
  <si>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</si>
  <si>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</si>
  <si>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</si>
  <si>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</si>
  <si>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</si>
  <si>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</si>
  <si>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</si>
  <si>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</si>
  <si>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</si>
  <si>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</si>
  <si>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</si>
  <si>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</si>
  <si>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</si>
  <si>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</si>
  <si>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</si>
  <si>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</si>
  <si>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</si>
  <si>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</si>
  <si>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</si>
  <si>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</si>
  <si>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</si>
  <si>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</si>
  <si>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</si>
  <si>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</si>
  <si>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</si>
  <si>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</si>
  <si>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</si>
  <si>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</si>
  <si>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</si>
  <si>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</si>
  <si>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</si>
  <si>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</si>
  <si>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</si>
  <si>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</si>
  <si>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</si>
  <si>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</si>
  <si>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</si>
  <si>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</si>
  <si>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</si>
  <si>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</si>
  <si>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</si>
  <si>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</si>
  <si>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</si>
  <si>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</si>
  <si>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</si>
  <si>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</si>
  <si>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</si>
  <si>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</si>
  <si>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</si>
  <si>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</si>
  <si>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</si>
  <si>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</si>
  <si>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</si>
  <si>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</si>
  <si>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</si>
  <si>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</si>
  <si>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</si>
  <si>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</si>
  <si>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</si>
  <si>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</si>
  <si>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</si>
  <si>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</si>
  <si>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</si>
  <si>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</si>
  <si>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</si>
  <si>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</si>
  <si>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</si>
  <si>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</si>
  <si>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</si>
  <si>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</si>
  <si>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</si>
  <si>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</si>
  <si>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</si>
  <si>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</si>
  <si>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</si>
  <si>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</si>
  <si>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</si>
  <si>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</si>
  <si>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</si>
  <si>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</si>
  <si>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</si>
  <si>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</si>
  <si>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</si>
  <si>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</si>
  <si>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</si>
  <si>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</si>
  <si>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</si>
  <si>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</si>
  <si>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</si>
  <si>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</si>
  <si>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</si>
  <si>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</si>
  <si>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</si>
  <si>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</si>
  <si>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</si>
  <si>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</si>
  <si>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</si>
  <si>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</si>
  <si>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</si>
  <si>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</si>
  <si>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</si>
  <si>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</si>
  <si>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</si>
  <si>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</si>
  <si>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</si>
  <si>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</si>
  <si>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</si>
  <si>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</si>
  <si>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</si>
  <si>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</si>
  <si>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</si>
  <si>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</si>
  <si>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</si>
  <si>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</si>
  <si>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</si>
  <si>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</si>
  <si>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</si>
  <si>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</si>
  <si>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</si>
  <si>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</si>
  <si>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</si>
  <si>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</si>
  <si>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</si>
  <si>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</si>
  <si>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</si>
  <si>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</si>
  <si>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</si>
  <si>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</si>
  <si>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</si>
  <si>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</si>
  <si>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</si>
  <si>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</si>
  <si>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</si>
  <si>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</si>
  <si>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</si>
  <si>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</si>
  <si>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</si>
  <si>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</si>
  <si>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</si>
  <si>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</si>
  <si>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</si>
  <si>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</si>
  <si>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</si>
  <si>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</si>
  <si>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</si>
  <si>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</si>
  <si>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</si>
  <si>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</si>
  <si>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</si>
  <si>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</si>
  <si>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</si>
  <si>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</si>
  <si>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</si>
  <si>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</si>
  <si>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</si>
  <si>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</si>
  <si>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</si>
  <si>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</si>
  <si>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</si>
  <si>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</si>
  <si>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</si>
  <si>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</si>
  <si>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</si>
  <si>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</si>
  <si>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</si>
  <si>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</si>
  <si>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</si>
  <si>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</si>
  <si>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</si>
  <si>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</si>
  <si>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</si>
  <si>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</si>
  <si>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</si>
  <si>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</si>
  <si>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</si>
  <si>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</si>
  <si>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</si>
  <si>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</si>
  <si>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</si>
  <si>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</si>
  <si>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</si>
  <si>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</si>
  <si>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</si>
  <si>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</si>
  <si>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</si>
  <si>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</si>
  <si>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</si>
  <si>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</si>
  <si>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</si>
  <si>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</si>
  <si>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</si>
  <si>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</si>
  <si>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</si>
  <si>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</si>
  <si>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</si>
  <si>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</si>
  <si>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</si>
  <si>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</si>
  <si>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</si>
  <si>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</si>
  <si>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</si>
  <si>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</si>
  <si>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</si>
  <si>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</si>
  <si>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</si>
  <si>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</si>
  <si>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</si>
  <si>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</si>
  <si>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</si>
  <si>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</si>
  <si>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</si>
  <si>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</si>
  <si>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</si>
  <si>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</si>
  <si>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</si>
  <si>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</si>
  <si>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</si>
  <si>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</si>
  <si>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</si>
  <si>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</si>
  <si>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</si>
  <si>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</si>
  <si>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</si>
  <si>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</si>
  <si>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</si>
  <si>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</si>
  <si>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</si>
  <si>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</si>
  <si>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</si>
  <si>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</si>
  <si>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</si>
  <si>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</si>
  <si>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</si>
  <si>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</si>
  <si>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</si>
  <si>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</si>
  <si>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</si>
  <si>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</si>
  <si>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</si>
  <si>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</si>
  <si>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</si>
  <si>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</si>
  <si>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</si>
  <si>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</si>
  <si>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</si>
  <si>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</si>
  <si>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</si>
  <si>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</si>
  <si>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</si>
  <si>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</si>
  <si>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</si>
  <si>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</si>
  <si>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</si>
  <si>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</si>
  <si>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</si>
  <si>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</si>
  <si>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</si>
  <si>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</si>
  <si>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</si>
  <si>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</si>
  <si>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</si>
  <si>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</si>
  <si>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</si>
  <si>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</si>
  <si>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</si>
  <si>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</si>
  <si>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</si>
  <si>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</si>
  <si>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</si>
  <si>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</si>
  <si>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</si>
  <si>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</si>
  <si>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</si>
  <si>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</si>
  <si>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</si>
  <si>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</si>
  <si>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</si>
  <si>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</si>
  <si>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</si>
  <si>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</si>
  <si>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</si>
  <si>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</si>
  <si>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</si>
  <si>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</si>
  <si>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</si>
  <si>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</si>
  <si>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</si>
  <si>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</si>
  <si>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</si>
  <si>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</si>
  <si>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</si>
  <si>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</si>
  <si>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</si>
  <si>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</si>
  <si>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</si>
  <si>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</si>
  <si>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</si>
  <si>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</si>
  <si>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</si>
  <si>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</si>
  <si>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</si>
  <si>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</si>
  <si>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</si>
  <si>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</si>
  <si>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</si>
  <si>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</si>
  <si>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</si>
  <si>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</si>
  <si>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</si>
  <si>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</si>
  <si>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</si>
  <si>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</si>
  <si>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</si>
  <si>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</si>
  <si>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</si>
  <si>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</si>
  <si>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</si>
  <si>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</si>
  <si>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</si>
  <si>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</si>
  <si>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</si>
  <si>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</si>
  <si>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</si>
  <si>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</si>
  <si>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</si>
  <si>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</si>
  <si>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</si>
  <si>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</si>
  <si>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</si>
  <si>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</si>
  <si>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</si>
  <si>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</si>
  <si>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</si>
  <si>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</si>
  <si>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</si>
  <si>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</si>
  <si>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</si>
  <si>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</si>
  <si>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</si>
  <si>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</si>
  <si>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</si>
  <si>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</si>
  <si>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</si>
  <si>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</si>
  <si>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</si>
  <si>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</si>
  <si>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</si>
  <si>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</si>
  <si>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</si>
  <si>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</si>
  <si>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</si>
  <si>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</si>
  <si>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</si>
  <si>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</si>
  <si>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</si>
  <si>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</si>
  <si>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</si>
  <si>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</si>
  <si>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</si>
  <si>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</si>
  <si>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</si>
  <si>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</si>
  <si>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</si>
  <si>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</si>
  <si>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</si>
  <si>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</si>
  <si>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</si>
  <si>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</si>
  <si>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</si>
  <si>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</si>
  <si>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</si>
  <si>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</si>
  <si>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</si>
  <si>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</si>
  <si>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</si>
  <si>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</si>
  <si>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</si>
  <si>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</si>
  <si>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</si>
  <si>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</si>
  <si>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</si>
  <si>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</si>
  <si>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</si>
  <si>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</si>
  <si>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</si>
  <si>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</si>
  <si>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</si>
  <si>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</si>
  <si>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</si>
  <si>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</si>
  <si>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</si>
  <si>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</si>
  <si>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</si>
  <si>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</si>
  <si>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</si>
  <si>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</si>
  <si>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</si>
  <si>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</si>
  <si>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</si>
  <si>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</si>
  <si>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</si>
  <si>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</si>
  <si>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</si>
  <si>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</si>
  <si>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</si>
  <si>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</si>
  <si>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</si>
  <si>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</si>
  <si>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</si>
  <si>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</si>
  <si>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</si>
  <si>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</si>
  <si>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</si>
  <si>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</si>
  <si>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</si>
  <si>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</si>
  <si>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</si>
  <si>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</si>
  <si>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</si>
  <si>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</si>
  <si>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</si>
  <si>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</si>
  <si>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</si>
  <si>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</si>
  <si>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</si>
  <si>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</si>
  <si>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</si>
  <si>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</si>
  <si>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</si>
  <si>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</si>
  <si>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</si>
  <si>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</si>
  <si>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</si>
  <si>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</si>
  <si>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</si>
  <si>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</si>
  <si>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</si>
  <si>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</si>
  <si>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</si>
  <si>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</si>
  <si>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</si>
  <si>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</si>
  <si>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</si>
  <si>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</si>
  <si>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</si>
  <si>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</si>
  <si>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</si>
  <si>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</si>
  <si>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</si>
  <si>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</si>
  <si>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</si>
  <si>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</si>
  <si>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</si>
  <si>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</si>
  <si>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</si>
  <si>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</si>
  <si>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</si>
  <si>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</si>
  <si>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</si>
  <si>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</si>
  <si>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</si>
  <si>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</si>
  <si>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</si>
  <si>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</si>
  <si>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</si>
  <si>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</si>
  <si>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</si>
  <si>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</si>
  <si>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</si>
  <si>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</si>
  <si>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</si>
  <si>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</si>
  <si>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</si>
  <si>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</si>
  <si>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</si>
  <si>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</si>
  <si>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</si>
  <si>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</si>
  <si>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</si>
  <si>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</si>
  <si>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</si>
  <si>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</si>
  <si>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</si>
  <si>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</si>
  <si>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</si>
  <si>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</si>
  <si>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</si>
  <si>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</si>
  <si>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</si>
  <si>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</si>
  <si>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</si>
  <si>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</si>
  <si>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</si>
  <si>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</si>
  <si>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</si>
  <si>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</si>
  <si>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</si>
  <si>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</si>
  <si>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</si>
  <si>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</si>
  <si>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</si>
  <si>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</si>
  <si>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</si>
  <si>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</si>
  <si>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</si>
  <si>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</si>
  <si>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</si>
  <si>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</si>
  <si>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</si>
  <si>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</si>
  <si>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</si>
  <si>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</si>
  <si>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</si>
  <si>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</si>
  <si>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</si>
  <si>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</si>
  <si>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</si>
  <si>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</si>
  <si>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</si>
  <si>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</si>
  <si>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</si>
  <si>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</si>
  <si>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</si>
  <si>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</si>
  <si>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</si>
  <si>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</si>
  <si>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</si>
  <si>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</si>
  <si>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</si>
  <si>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</si>
  <si>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</si>
  <si>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</si>
  <si>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</si>
  <si>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</si>
  <si>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</si>
  <si>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</si>
  <si>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</si>
  <si>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</si>
  <si>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</si>
  <si>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</si>
  <si>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</si>
  <si>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</si>
  <si>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</si>
  <si>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</si>
  <si>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</si>
  <si>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</si>
  <si>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</si>
  <si>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</si>
  <si>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</si>
  <si>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</si>
  <si>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</si>
  <si>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</si>
  <si>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</si>
  <si>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</si>
  <si>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</si>
  <si>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</si>
  <si>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</si>
  <si>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</si>
  <si>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</si>
  <si>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</si>
  <si>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</si>
  <si>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</si>
  <si>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</si>
  <si>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</si>
  <si>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</si>
  <si>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</si>
  <si>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</si>
  <si>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</si>
  <si>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</si>
  <si>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</si>
  <si>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</si>
  <si>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</si>
  <si>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</si>
  <si>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</si>
  <si>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</si>
  <si>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</si>
  <si>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</si>
  <si>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</si>
  <si>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</si>
  <si>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</si>
  <si>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</si>
  <si>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</si>
  <si>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</si>
  <si>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</si>
  <si>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</si>
  <si>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</si>
  <si>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</si>
  <si>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</si>
  <si>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</si>
  <si>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</si>
  <si>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</si>
  <si>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</si>
  <si>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</si>
  <si>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</si>
  <si>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</si>
  <si>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</si>
  <si>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</si>
  <si>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</si>
  <si>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</si>
  <si>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</si>
  <si>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</si>
  <si>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</si>
  <si>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</si>
  <si>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</si>
  <si>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</si>
  <si>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</si>
  <si>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</si>
  <si>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</si>
  <si>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</si>
  <si>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</si>
  <si>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</si>
  <si>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</si>
  <si>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</si>
  <si>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</si>
  <si>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</si>
  <si>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</si>
  <si>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</si>
  <si>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</si>
  <si>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</si>
  <si>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</si>
  <si>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</si>
  <si>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</si>
  <si>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</si>
  <si>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</si>
  <si>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</si>
  <si>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</si>
  <si>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</si>
  <si>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</si>
  <si>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</si>
  <si>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</si>
  <si>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</si>
  <si>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</si>
  <si>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</si>
  <si>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</si>
  <si>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</si>
  <si>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</si>
  <si>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</si>
  <si>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</si>
  <si>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</si>
  <si>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</si>
  <si>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</si>
  <si>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</si>
  <si>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</si>
  <si>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</si>
  <si>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</si>
  <si>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</si>
  <si>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</si>
  <si>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</si>
  <si>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</si>
  <si>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</si>
  <si>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</si>
  <si>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</si>
  <si>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</si>
  <si>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</si>
  <si>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</si>
  <si>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</si>
  <si>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</si>
  <si>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</si>
  <si>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</si>
  <si>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</si>
  <si>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</si>
  <si>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</si>
  <si>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</si>
  <si>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</si>
  <si>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</si>
  <si>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</si>
  <si>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</si>
  <si>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</si>
  <si>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</si>
  <si>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</si>
  <si>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</si>
  <si>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</si>
  <si>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</si>
  <si>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</si>
  <si>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</si>
  <si>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</si>
  <si>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</si>
  <si>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</si>
  <si>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</si>
  <si>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</si>
  <si>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</si>
  <si>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</si>
  <si>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</si>
  <si>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</si>
  <si>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</si>
  <si>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</si>
  <si>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</si>
  <si>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16 по ул. Мира за 2016 год</t>
  </si>
  <si>
    <t>февраль, март</t>
  </si>
  <si>
    <t>фев, май, окт</t>
  </si>
  <si>
    <t>12 | 1</t>
  </si>
  <si>
    <t>4,25 | 1</t>
  </si>
  <si>
    <t>1,6 | 24</t>
  </si>
  <si>
    <t>0,5 | 18</t>
  </si>
  <si>
    <t>1,1 | 3</t>
  </si>
  <si>
    <t>60 | 1</t>
  </si>
  <si>
    <t>1,5 | 1</t>
  </si>
  <si>
    <t>49,58 | 249</t>
  </si>
  <si>
    <t>49,58 | 24</t>
  </si>
  <si>
    <t>6,816 | 1</t>
  </si>
  <si>
    <t>49,58 | 2</t>
  </si>
  <si>
    <t>176 | 28</t>
  </si>
  <si>
    <t>88 | 22</t>
  </si>
  <si>
    <t>0,03168 | 6</t>
  </si>
  <si>
    <t>1,76 | 40</t>
  </si>
  <si>
    <t>1,76 | 10</t>
  </si>
  <si>
    <t>1,76 | 12</t>
  </si>
  <si>
    <t>176 | 32</t>
  </si>
  <si>
    <t>88 | 8</t>
  </si>
  <si>
    <t>0,99 | 1</t>
  </si>
  <si>
    <t>80 | 2</t>
  </si>
  <si>
    <t>1 | 122</t>
  </si>
  <si>
    <t>20 | 24</t>
  </si>
  <si>
    <t>2 | 5</t>
  </si>
  <si>
    <t>апрель, декабрь</t>
  </si>
  <si>
    <t>176 | 74</t>
  </si>
  <si>
    <t>20 | 27</t>
  </si>
  <si>
    <t>1 | 127</t>
  </si>
  <si>
    <t>849 | 77</t>
  </si>
  <si>
    <t>849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</si>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</sst>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756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17874.45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194145.01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186020.26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186020.26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186020.26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25999.200000000001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195737.98397646617</v>
      </c>
      <c r="G28" s="18">
        <f>и_ср_начисл-и_ср_стоимость_факт</f>
        <v>-1592.9739764661645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31162.1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60962.619999999995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174.99282898156326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257850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237665.95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37645.480000000003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414115.28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414115.28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632.51888129667884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6693.07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6013.05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1181.96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6693.07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6693.07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510.6684210478885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84074.58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80350.19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10663.880000000001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92692.57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92692.57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1110.6111569282457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78419.83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73207.77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11471.3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78419.83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78419.83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4971.5674267436125</v>
      </c>
      <c r="F6" s="40"/>
      <c r="I6" s="27">
        <f>E6/1.18</f>
        <v>4213.1927345284857</v>
      </c>
      <c r="J6" s="29">
        <f>[1]сумма!$Q$6</f>
        <v>12959.079134999998</v>
      </c>
      <c r="K6" s="29">
        <f>J6-I6</f>
        <v>8745.8864004715124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173.44851566603108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0.15260000000000001</v>
      </c>
      <c r="E8" s="48">
        <v>173.44851566603108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364.90430174382567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2.944</v>
      </c>
      <c r="E25" s="48">
        <v>364.90430174382567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3660.7951762816592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0.95599999999999996</v>
      </c>
      <c r="E43" s="48">
        <v>879.0321989317481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6.1479999999999997</v>
      </c>
      <c r="E44" s="48">
        <v>522.12714280908449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18</v>
      </c>
      <c r="E45" s="48">
        <v>1441.2837490888824</v>
      </c>
      <c r="F45" s="49" t="s">
        <v>757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2.5</v>
      </c>
      <c r="E47" s="56">
        <v>729.55926335516006</v>
      </c>
      <c r="F47" s="49" t="s">
        <v>741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742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737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364.95212981928853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2.944</v>
      </c>
      <c r="E101" s="35">
        <v>364.95212981928853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97.688844132874237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9.1999999999999998E-2</v>
      </c>
      <c r="E106" s="56">
        <v>97.688844132874237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309.77845909993408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9.1999999999999998E-2</v>
      </c>
      <c r="E120" s="56">
        <v>99.183471491088341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23902.112597943691</v>
      </c>
      <c r="F197" s="75"/>
      <c r="I197" s="27">
        <f>E197/1.18</f>
        <v>20256.027625376009</v>
      </c>
      <c r="J197" s="29">
        <f>[1]сумма!$Q$11</f>
        <v>31082.599499999997</v>
      </c>
      <c r="K197" s="29">
        <f>J197-I197</f>
        <v>10826.571874623987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23902.112597943691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0.55199999999999994</v>
      </c>
      <c r="E199" s="35">
        <v>2175.6393677107876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3.5760000000000001</v>
      </c>
      <c r="E200" s="35">
        <v>5638.4996443910277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29.06</v>
      </c>
      <c r="E211" s="35">
        <v>10694.369630512465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10105.020483102166</v>
      </c>
      <c r="F232" s="33"/>
      <c r="I232" s="27">
        <f>E232/1.18</f>
        <v>8563.5766805950552</v>
      </c>
      <c r="J232" s="29">
        <f>[1]сумма!$M$13</f>
        <v>4000.8600000000006</v>
      </c>
      <c r="K232" s="29">
        <f>J232-I232</f>
        <v>-4562.7166805950546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10105.020483102166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10031.735914474211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7388.539643833954</v>
      </c>
      <c r="F266" s="75"/>
      <c r="I266" s="27">
        <f>E266/1.18</f>
        <v>6261.4742744355544</v>
      </c>
      <c r="J266" s="29">
        <f>[1]сумма!$Q$15</f>
        <v>14033.079052204816</v>
      </c>
      <c r="K266" s="29">
        <f>J266-I266</f>
        <v>7771.6047777692611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7388.539643833954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0.20599999999999999</v>
      </c>
      <c r="E268" s="35">
        <v>633.66221478845421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2420.3005619476776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2</v>
      </c>
      <c r="E284" s="35">
        <v>893.35699222379753</v>
      </c>
      <c r="F284" s="33" t="s">
        <v>757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2</v>
      </c>
      <c r="E290" s="35">
        <v>82.108848550850354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132.70031490687049</v>
      </c>
      <c r="F293" s="33" t="s">
        <v>736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121.94963541140567</v>
      </c>
      <c r="F310" s="33" t="s">
        <v>736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11</v>
      </c>
      <c r="E321" s="35">
        <v>881.83014134632504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736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6</v>
      </c>
      <c r="E335" s="35">
        <v>296.1139027515178</v>
      </c>
      <c r="F335" s="33" t="s">
        <v>758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34995.922386357117</v>
      </c>
      <c r="F338" s="75"/>
      <c r="I338" s="27">
        <f>E338/1.18</f>
        <v>29657.561344370439</v>
      </c>
      <c r="J338" s="29">
        <f>[1]сумма!$Q$17</f>
        <v>27117.06</v>
      </c>
      <c r="K338" s="29">
        <f>J338-I338</f>
        <v>-2540.5013443704374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34995.922386357117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203.54433215103035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28004.581713461601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6168.4586345571543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232.77924327769838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54767.658493993957</v>
      </c>
      <c r="F355" s="75"/>
      <c r="I355" s="27">
        <f>E355/1.18</f>
        <v>46413.269910164374</v>
      </c>
      <c r="J355" s="29">
        <f>[1]сумма!$Q$19</f>
        <v>27334.060541112922</v>
      </c>
      <c r="K355" s="29">
        <f>J355-I355</f>
        <v>-19079.209369051452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16592.973162104339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746</v>
      </c>
      <c r="E357" s="89">
        <v>79.621788626782092</v>
      </c>
      <c r="F357" s="49" t="s">
        <v>747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2601.094012990583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4471.0761074371521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33.802492333370317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68.337218632541251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116.46136375204347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336.57812405095183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1696.5933638748666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1637.6572178857677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1499.4340797981267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38174.685331889617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3845.3772672132623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304.98768020773844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18560.724944000849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6498.4603982319641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1178.7004428458463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595.22039913518711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12567.320792007853</v>
      </c>
      <c r="F386" s="75"/>
      <c r="I386" s="27">
        <f>E386/1.18</f>
        <v>10650.271857633774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12567.320792007853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7170.2296321454469</v>
      </c>
      <c r="F388" s="75"/>
      <c r="I388" s="27">
        <f>E388/1.18</f>
        <v>6076.4657899537688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7170.2296321454469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39869.583976466194</v>
      </c>
      <c r="F390" s="75"/>
      <c r="I390" s="27">
        <f>E390/1.18</f>
        <v>33787.783030903556</v>
      </c>
      <c r="J390" s="27">
        <f>SUM(I6:I390)</f>
        <v>165879.62324796102</v>
      </c>
      <c r="K390" s="27">
        <f>J390*1.01330668353499*1.18</f>
        <v>198342.57846132148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39869.583976466194</v>
      </c>
      <c r="F391" s="49" t="s">
        <v>731</v>
      </c>
      <c r="I391" s="27">
        <f>E6+E197+E232+E266+E338+E355+E386+E388+E390</f>
        <v>195737.95543259394</v>
      </c>
      <c r="J391" s="27">
        <f>I391-K391</f>
        <v>-143425.8208061278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2017-05-18T02:25:33Z</dcterms:modified>
</cp:coreProperties>
</file>