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<sst xmlns="http://schemas.openxmlformats.org/spreadsheetml/2006/main" count="27166" uniqueCount="790">
  <si>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</si>
  <si>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</si>
  <si>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</si>
  <si>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</si>
  <si>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</si>
  <si>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</si>
  <si>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</si>
  <si>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</si>
  <si>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</si>
  <si>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</si>
  <si>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</si>
  <si>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</si>
  <si>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</si>
  <si>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</si>
  <si>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</si>
  <si>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</si>
  <si>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</si>
  <si>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</si>
  <si>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</si>
  <si>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</si>
  <si>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</si>
  <si>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</si>
  <si>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</si>
  <si>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</si>
  <si>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</si>
  <si>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</si>
  <si>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</si>
  <si>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</si>
  <si>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</si>
  <si>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</si>
  <si>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</si>
  <si>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</si>
  <si>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</si>
  <si>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</si>
  <si>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</si>
  <si>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</si>
  <si>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</si>
  <si>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</si>
  <si>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</si>
  <si>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</si>
  <si>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</si>
  <si>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</si>
  <si>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</si>
  <si>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</si>
  <si>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</si>
  <si>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</si>
  <si>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</si>
  <si>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</si>
  <si>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</si>
  <si>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</si>
  <si>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</si>
  <si>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</si>
  <si>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</si>
  <si>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</si>
  <si>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</si>
  <si>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</si>
  <si>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</si>
  <si>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</si>
  <si>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</si>
  <si>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</si>
  <si>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</si>
  <si>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</si>
  <si>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</si>
  <si>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</si>
  <si>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</si>
  <si>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</si>
  <si>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</si>
  <si>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</si>
  <si>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</si>
  <si>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</si>
  <si>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</si>
  <si>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</si>
  <si>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</si>
  <si>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</si>
  <si>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</si>
  <si>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</si>
  <si>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</si>
  <si>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</si>
  <si>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</si>
  <si>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</si>
  <si>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</si>
  <si>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</si>
  <si>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</si>
  <si>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</si>
  <si>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</si>
  <si>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</si>
  <si>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</si>
  <si>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</si>
  <si>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</si>
  <si>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</si>
  <si>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</si>
  <si>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</si>
  <si>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</si>
  <si>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</si>
  <si>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</si>
  <si>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</si>
  <si>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</si>
  <si>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</si>
  <si>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</si>
  <si>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</si>
  <si>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</si>
  <si>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</si>
  <si>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</si>
  <si>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</si>
  <si>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</si>
  <si>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</si>
  <si>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</si>
  <si>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</si>
  <si>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</si>
  <si>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</si>
  <si>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</si>
  <si>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</si>
  <si>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</si>
  <si>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</si>
  <si>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</si>
  <si>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</si>
  <si>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</si>
  <si>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</si>
  <si>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</si>
  <si>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</si>
  <si>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</si>
  <si>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</si>
  <si>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</si>
  <si>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</si>
  <si>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</si>
  <si>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</si>
  <si>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</si>
  <si>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</si>
  <si>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</si>
  <si>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</si>
  <si>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</si>
  <si>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</si>
  <si>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</si>
  <si>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</si>
  <si>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</si>
  <si>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</si>
  <si>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</si>
  <si>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</si>
  <si>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</si>
  <si>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</si>
  <si>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</si>
  <si>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</si>
  <si>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</si>
  <si>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</si>
  <si>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</si>
  <si>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</si>
  <si>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</si>
  <si>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</si>
  <si>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</si>
  <si>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</si>
  <si>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</si>
  <si>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</si>
  <si>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</si>
  <si>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</si>
  <si>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</si>
  <si>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</si>
  <si>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</si>
  <si>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</si>
  <si>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</si>
  <si>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</si>
  <si>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</si>
  <si>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</si>
  <si>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</si>
  <si>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</si>
  <si>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</si>
  <si>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</si>
  <si>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</si>
  <si>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</si>
  <si>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</si>
  <si>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</si>
  <si>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</si>
  <si>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</si>
  <si>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</si>
  <si>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</si>
  <si>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</si>
  <si>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</si>
  <si>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</si>
  <si>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</si>
  <si>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</si>
  <si>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</si>
  <si>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</si>
  <si>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</si>
  <si>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</si>
  <si>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</si>
  <si>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</si>
  <si>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</si>
  <si>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</si>
  <si>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</si>
  <si>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</si>
  <si>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</si>
  <si>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</si>
  <si>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</si>
  <si>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</si>
  <si>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</si>
  <si>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</si>
  <si>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</si>
  <si>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</si>
  <si>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</si>
  <si>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</si>
  <si>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</si>
  <si>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</si>
  <si>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</si>
  <si>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</si>
  <si>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</si>
  <si>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</si>
  <si>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</si>
  <si>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</si>
  <si>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</si>
  <si>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</si>
  <si>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</si>
  <si>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</si>
  <si>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</si>
  <si>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</si>
  <si>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</si>
  <si>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</si>
  <si>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</si>
  <si>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</si>
  <si>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</si>
  <si>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</si>
  <si>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</si>
  <si>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</si>
  <si>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</si>
  <si>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</si>
  <si>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</si>
  <si>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</si>
  <si>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</si>
  <si>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</si>
  <si>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</si>
  <si>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</si>
  <si>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</si>
  <si>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</si>
  <si>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</si>
  <si>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</si>
  <si>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</si>
  <si>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</si>
  <si>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</si>
  <si>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</si>
  <si>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</si>
  <si>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</si>
  <si>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</si>
  <si>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</si>
  <si>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</si>
  <si>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</si>
  <si>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</si>
  <si>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</si>
  <si>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</si>
  <si>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</si>
  <si>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</si>
  <si>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</si>
  <si>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</si>
  <si>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</si>
  <si>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</si>
  <si>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</si>
  <si>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</si>
  <si>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</si>
  <si>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</si>
  <si>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</si>
  <si>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</si>
  <si>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</si>
  <si>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</si>
  <si>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</si>
  <si>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</si>
  <si>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</si>
  <si>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</si>
  <si>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</si>
  <si>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</si>
  <si>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</si>
  <si>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</si>
  <si>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</si>
  <si>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</si>
  <si>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</si>
  <si>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</si>
  <si>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</si>
  <si>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</si>
  <si>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</si>
  <si>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</si>
  <si>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</si>
  <si>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</si>
  <si>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</si>
  <si>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</si>
  <si>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</si>
  <si>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</si>
  <si>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</si>
  <si>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</si>
  <si>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</si>
  <si>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</si>
  <si>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</si>
  <si>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</si>
  <si>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</si>
  <si>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</si>
  <si>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</si>
  <si>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</si>
  <si>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</si>
  <si>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</si>
  <si>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</si>
  <si>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</si>
  <si>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</si>
  <si>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</si>
  <si>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</si>
  <si>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</si>
  <si>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</si>
  <si>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</si>
  <si>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</si>
  <si>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</si>
  <si>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</si>
  <si>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</si>
  <si>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</si>
  <si>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</si>
  <si>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</si>
  <si>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</si>
  <si>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</si>
  <si>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</si>
  <si>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</si>
  <si>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</si>
  <si>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</si>
  <si>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</si>
  <si>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</si>
  <si>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</si>
  <si>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</si>
  <si>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</si>
  <si>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</si>
  <si>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</si>
  <si>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</si>
  <si>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</si>
  <si>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</si>
  <si>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</si>
  <si>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</si>
  <si>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</si>
  <si>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</si>
  <si>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</si>
  <si>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</si>
  <si>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</si>
  <si>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</si>
  <si>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</si>
  <si>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</si>
  <si>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</si>
  <si>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</si>
  <si>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</si>
  <si>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</si>
  <si>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</si>
  <si>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</si>
  <si>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</si>
  <si>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</si>
  <si>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</si>
  <si>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</si>
  <si>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</si>
  <si>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</si>
  <si>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</si>
  <si>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</si>
  <si>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</si>
  <si>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</si>
  <si>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</si>
  <si>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</si>
  <si>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</si>
  <si>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</si>
  <si>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</si>
  <si>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</si>
  <si>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</si>
  <si>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</si>
  <si>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</si>
  <si>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</si>
  <si>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</si>
  <si>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</si>
  <si>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</si>
  <si>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</si>
  <si>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</si>
  <si>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</si>
  <si>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</si>
  <si>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</si>
  <si>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</si>
  <si>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</si>
  <si>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</si>
  <si>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</si>
  <si>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</si>
  <si>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</si>
  <si>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</si>
  <si>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</si>
  <si>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</si>
  <si>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</si>
  <si>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</si>
  <si>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</si>
  <si>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</si>
  <si>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</si>
  <si>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</si>
  <si>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</si>
  <si>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</si>
  <si>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</si>
  <si>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</si>
  <si>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</si>
  <si>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</si>
  <si>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</si>
  <si>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</si>
  <si>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</si>
  <si>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</si>
  <si>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</si>
  <si>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</si>
  <si>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</si>
  <si>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</si>
  <si>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</si>
  <si>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</si>
  <si>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</si>
  <si>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</si>
  <si>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</si>
  <si>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</si>
  <si>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</si>
  <si>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</si>
  <si>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</si>
  <si>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</si>
  <si>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</si>
  <si>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</si>
  <si>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</si>
  <si>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</si>
  <si>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</si>
  <si>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</si>
  <si>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</si>
  <si>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</si>
  <si>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</si>
  <si>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</si>
  <si>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</si>
  <si>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</si>
  <si>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</si>
  <si>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</si>
  <si>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</si>
  <si>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</si>
  <si>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</si>
  <si>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</si>
  <si>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</si>
  <si>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</si>
  <si>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</si>
  <si>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</si>
  <si>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</si>
  <si>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</si>
  <si>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</si>
  <si>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</si>
  <si>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</si>
  <si>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</si>
  <si>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</si>
  <si>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</si>
  <si>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</si>
  <si>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</si>
  <si>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</si>
  <si>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</si>
  <si>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</si>
  <si>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</si>
  <si>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</si>
  <si>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</si>
  <si>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</si>
  <si>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</si>
  <si>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</si>
  <si>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</si>
  <si>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</si>
  <si>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</si>
  <si>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</si>
  <si>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</si>
  <si>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</si>
  <si>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</si>
  <si>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</si>
  <si>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</si>
  <si>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</si>
  <si>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</si>
  <si>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</si>
  <si>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</si>
  <si>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</si>
  <si>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</si>
  <si>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</si>
  <si>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</si>
  <si>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</si>
  <si>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</si>
  <si>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</si>
  <si>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</si>
  <si>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</si>
  <si>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</si>
  <si>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</si>
  <si>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</si>
  <si>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</si>
  <si>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</si>
  <si>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</si>
  <si>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</si>
  <si>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</si>
  <si>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</si>
  <si>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</si>
  <si>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</si>
  <si>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</si>
  <si>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</si>
  <si>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</si>
  <si>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</si>
  <si>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</si>
  <si>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</si>
  <si>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</si>
  <si>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</si>
  <si>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</si>
  <si>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</si>
  <si>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</si>
  <si>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</si>
  <si>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</si>
  <si>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</si>
  <si>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</si>
  <si>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</si>
  <si>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</si>
  <si>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</si>
  <si>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</si>
  <si>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</si>
  <si>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</si>
  <si>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</si>
  <si>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</si>
  <si>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</si>
  <si>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</si>
  <si>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</si>
  <si>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</si>
  <si>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</si>
  <si>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</si>
  <si>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</si>
  <si>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</si>
  <si>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</si>
  <si>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</si>
  <si>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</si>
  <si>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</si>
  <si>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</si>
  <si>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</si>
  <si>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</si>
  <si>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</si>
  <si>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</si>
  <si>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</si>
  <si>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</si>
  <si>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</si>
  <si>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</si>
  <si>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</si>
  <si>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</si>
  <si>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</si>
  <si>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</si>
  <si>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</si>
  <si>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</si>
  <si>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</si>
  <si>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</si>
  <si>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</si>
  <si>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</si>
  <si>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</si>
  <si>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</si>
  <si>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</si>
  <si>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</si>
  <si>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</si>
  <si>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</si>
  <si>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</si>
  <si>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</si>
  <si>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</si>
  <si>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</si>
  <si>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</si>
  <si>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</si>
  <si>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</si>
  <si>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</si>
  <si>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</si>
  <si>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</si>
  <si>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</si>
  <si>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</si>
  <si>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</si>
  <si>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</si>
  <si>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</si>
  <si>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</si>
  <si>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</si>
  <si>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</si>
  <si>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</si>
  <si>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</si>
  <si>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</si>
  <si>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</si>
  <si>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</si>
  <si>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</si>
  <si>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</si>
  <si>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</si>
  <si>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</si>
  <si>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</si>
  <si>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</si>
  <si>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</si>
  <si>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</si>
  <si>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</si>
  <si>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</si>
  <si>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</si>
  <si>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</si>
  <si>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</si>
  <si>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</si>
  <si>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</si>
  <si>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</si>
  <si>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</si>
  <si>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</si>
  <si>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</si>
  <si>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</si>
  <si>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</si>
  <si>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</si>
  <si>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</si>
  <si>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</si>
  <si>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</si>
  <si>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</si>
  <si>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</si>
  <si>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</si>
  <si>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</si>
  <si>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</si>
  <si>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</si>
  <si>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</si>
  <si>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</si>
  <si>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</si>
  <si>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</si>
  <si>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</si>
  <si>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</si>
  <si>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</si>
  <si>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</si>
  <si>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</si>
  <si>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</si>
  <si>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</si>
  <si>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</si>
  <si>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</si>
  <si>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</si>
  <si>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</si>
  <si>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</si>
  <si>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</si>
  <si>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</si>
  <si>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</si>
  <si>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</si>
  <si>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</si>
  <si>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</si>
  <si>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</si>
  <si>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</si>
  <si>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</si>
  <si>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</si>
  <si>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</si>
  <si>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</si>
  <si>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</si>
  <si>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</si>
  <si>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</si>
  <si>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</si>
  <si>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</si>
  <si>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</si>
  <si>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</si>
  <si>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</si>
  <si>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</si>
  <si>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</si>
  <si>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</si>
  <si>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</si>
  <si>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</si>
  <si>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</si>
  <si>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</si>
  <si>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</si>
  <si>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</si>
  <si>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</si>
  <si>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</si>
  <si>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</si>
  <si>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</si>
  <si>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</si>
  <si>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</si>
  <si>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</si>
  <si>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</si>
  <si>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</si>
  <si>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</si>
  <si>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</si>
  <si>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</si>
  <si>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</si>
  <si>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</si>
  <si>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</si>
  <si>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</si>
  <si>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</si>
  <si>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</si>
  <si>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</si>
  <si>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</si>
  <si>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</si>
  <si>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</si>
  <si>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</si>
  <si>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</si>
  <si>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</si>
  <si>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</si>
  <si>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</si>
  <si>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</si>
  <si>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</si>
  <si>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</si>
  <si>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</si>
  <si>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</si>
  <si>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</si>
  <si>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</si>
  <si>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</si>
  <si>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</si>
  <si>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</si>
  <si>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</si>
  <si>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</si>
  <si>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</si>
  <si>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</si>
  <si>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</si>
  <si>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</si>
  <si>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</si>
  <si>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</si>
  <si>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</si>
  <si>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</si>
  <si>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</si>
  <si>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</si>
  <si>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</si>
  <si>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</si>
  <si>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</si>
  <si>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</si>
  <si>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</si>
  <si>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</si>
  <si>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</si>
  <si>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</si>
  <si>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</si>
  <si>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</si>
  <si>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</si>
  <si>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</si>
  <si>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</si>
  <si>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</si>
  <si>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</si>
  <si>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</si>
  <si>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</si>
  <si>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</si>
  <si>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</si>
  <si>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</si>
  <si>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</si>
  <si>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</si>
  <si>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</si>
  <si>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</si>
  <si>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</si>
  <si>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</si>
  <si>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</si>
  <si>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</si>
  <si>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</si>
  <si>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</si>
  <si>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</si>
  <si>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</si>
  <si>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</si>
  <si>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</si>
  <si>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</si>
  <si>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</si>
  <si>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</si>
  <si>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</si>
  <si>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</si>
  <si>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</si>
  <si>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</si>
  <si>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</si>
  <si>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</si>
  <si>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</si>
  <si>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</si>
  <si>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</si>
  <si>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</si>
  <si>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</si>
  <si>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</si>
  <si>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</si>
  <si>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</si>
  <si>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</si>
  <si>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</si>
  <si>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</si>
  <si>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</si>
  <si>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</si>
  <si>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</si>
  <si>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</si>
  <si>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</si>
  <si>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</si>
  <si>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</si>
  <si>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</si>
  <si>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</si>
  <si>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</si>
  <si>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</si>
  <si>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</si>
  <si>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16 по ул. Мира за 2016 год</t>
  </si>
  <si>
    <t>февраль, март</t>
  </si>
  <si>
    <t>фев, май, окт</t>
  </si>
  <si>
    <t>12 | 1</t>
  </si>
  <si>
    <t>4,25 | 1</t>
  </si>
  <si>
    <t>1,6 | 24</t>
  </si>
  <si>
    <t>0,5 | 18</t>
  </si>
  <si>
    <t>1,1 | 3</t>
  </si>
  <si>
    <t>60 | 1</t>
  </si>
  <si>
    <t>1,5 | 1</t>
  </si>
  <si>
    <t>49,58 | 249</t>
  </si>
  <si>
    <t>49,58 | 24</t>
  </si>
  <si>
    <t>6,816 | 1</t>
  </si>
  <si>
    <t>49,58 | 2</t>
  </si>
  <si>
    <t>176 | 28</t>
  </si>
  <si>
    <t>88 | 22</t>
  </si>
  <si>
    <t>0,03168 | 6</t>
  </si>
  <si>
    <t>1,76 | 40</t>
  </si>
  <si>
    <t>1,76 | 10</t>
  </si>
  <si>
    <t>1,76 | 12</t>
  </si>
  <si>
    <t>176 | 32</t>
  </si>
  <si>
    <t>88 | 8</t>
  </si>
  <si>
    <t>0,99 | 1</t>
  </si>
  <si>
    <t>80 | 2</t>
  </si>
  <si>
    <t>1 | 122</t>
  </si>
  <si>
    <t>20 | 24</t>
  </si>
  <si>
    <t>2 | 5</t>
  </si>
  <si>
    <t>апрель, декабрь</t>
  </si>
  <si>
    <t>176 | 74</t>
  </si>
  <si>
    <t>20 | 27</t>
  </si>
  <si>
    <t>1 | 127</t>
  </si>
  <si>
    <t>849 | 77</t>
  </si>
  <si>
    <t>849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</si>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</sst>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4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756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17874.45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194145.01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186020.26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186020.26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186020.26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25999.200000000001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195737.98397646617</v>
      </c>
      <c r="G28" s="18">
        <f>и_ср_начисл-и_ср_стоимость_факт</f>
        <v>-1592.9739764661645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31162.1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60962.619999999995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174.99282898156326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257850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237665.95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37645.480000000003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414115.28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414115.28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632.51888129667884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6693.07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6013.05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1181.96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6693.07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6693.07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510.6684210478885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84074.58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80350.19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10663.880000000001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92692.57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92692.57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1110.6111569282457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78419.83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73207.77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11471.3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78419.83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78419.83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756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4971.5674267436125</v>
      </c>
      <c r="F6" s="40"/>
      <c r="I6" s="27">
        <f>E6/1.18</f>
        <v>4213.1927345284857</v>
      </c>
      <c r="J6" s="29">
        <f>[1]сумма!$Q$6</f>
        <v>12959.079134999998</v>
      </c>
      <c r="K6" s="29">
        <f>J6-I6</f>
        <v>8745.8864004715124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173.44851566603108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0.15260000000000001</v>
      </c>
      <c r="E8" s="48">
        <v>173.44851566603108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364.90430174382567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2.944</v>
      </c>
      <c r="E25" s="48">
        <v>364.90430174382567</v>
      </c>
      <c r="F25" s="49" t="s">
        <v>734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3660.7951762816592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0.95599999999999996</v>
      </c>
      <c r="E43" s="48">
        <v>879.0321989317481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6.1479999999999997</v>
      </c>
      <c r="E44" s="48">
        <v>522.12714280908449</v>
      </c>
      <c r="F44" s="49" t="s">
        <v>739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18</v>
      </c>
      <c r="E45" s="48">
        <v>1441.2837490888824</v>
      </c>
      <c r="F45" s="49" t="s">
        <v>757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2.5</v>
      </c>
      <c r="E47" s="56">
        <v>729.55926335516006</v>
      </c>
      <c r="F47" s="49" t="s">
        <v>741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1</v>
      </c>
      <c r="E50" s="56">
        <v>44.396411048391919</v>
      </c>
      <c r="F50" s="49" t="s">
        <v>742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1</v>
      </c>
      <c r="E54" s="48">
        <v>44.396411048391919</v>
      </c>
      <c r="F54" s="49" t="s">
        <v>737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364.95212981928853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2.944</v>
      </c>
      <c r="E101" s="35">
        <v>364.95212981928853</v>
      </c>
      <c r="F101" s="33" t="s">
        <v>734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97.688844132874237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9.1999999999999998E-2</v>
      </c>
      <c r="E106" s="56">
        <v>97.688844132874237</v>
      </c>
      <c r="F106" s="49" t="s">
        <v>739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309.77845909993408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9.1999999999999998E-2</v>
      </c>
      <c r="E120" s="56">
        <v>99.183471491088341</v>
      </c>
      <c r="F120" s="49" t="s">
        <v>739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738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733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23902.112597943691</v>
      </c>
      <c r="F197" s="75"/>
      <c r="I197" s="27">
        <f>E197/1.18</f>
        <v>20256.027625376009</v>
      </c>
      <c r="J197" s="29">
        <f>[1]сумма!$Q$11</f>
        <v>31082.599499999997</v>
      </c>
      <c r="K197" s="29">
        <f>J197-I197</f>
        <v>10826.571874623987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23902.112597943691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0.55199999999999994</v>
      </c>
      <c r="E199" s="35">
        <v>2175.6393677107876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3.5760000000000001</v>
      </c>
      <c r="E200" s="35">
        <v>5638.4996443910277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735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29.06</v>
      </c>
      <c r="E211" s="35">
        <v>10694.369630512465</v>
      </c>
      <c r="F211" s="49" t="s">
        <v>741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735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738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10105.020483102166</v>
      </c>
      <c r="F232" s="33"/>
      <c r="I232" s="27">
        <f>E232/1.18</f>
        <v>8563.5766805950552</v>
      </c>
      <c r="J232" s="29">
        <f>[1]сумма!$M$13</f>
        <v>4000.8600000000006</v>
      </c>
      <c r="K232" s="29">
        <f>J232-I232</f>
        <v>-4562.7166805950546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10105.020483102166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10031.735914474211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736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7388.539643833954</v>
      </c>
      <c r="F266" s="75"/>
      <c r="I266" s="27">
        <f>E266/1.18</f>
        <v>6261.4742744355544</v>
      </c>
      <c r="J266" s="29">
        <f>[1]сумма!$Q$15</f>
        <v>14033.079052204816</v>
      </c>
      <c r="K266" s="29">
        <f>J266-I266</f>
        <v>7771.6047777692611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7388.539643833954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0.20599999999999999</v>
      </c>
      <c r="E268" s="35">
        <v>633.66221478845421</v>
      </c>
      <c r="F268" s="33" t="s">
        <v>743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0.04</v>
      </c>
      <c r="E269" s="35">
        <v>138.46227846495515</v>
      </c>
      <c r="F269" s="33" t="s">
        <v>743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3</v>
      </c>
      <c r="E270" s="35">
        <v>573.59015200711258</v>
      </c>
      <c r="F270" s="33" t="s">
        <v>736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740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</v>
      </c>
      <c r="E282" s="35">
        <v>2420.3005619476776</v>
      </c>
      <c r="F282" s="33" t="s">
        <v>730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2</v>
      </c>
      <c r="E284" s="35">
        <v>893.35699222379753</v>
      </c>
      <c r="F284" s="33" t="s">
        <v>757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>
        <v>2</v>
      </c>
      <c r="E290" s="35">
        <v>82.108848550850354</v>
      </c>
      <c r="F290" s="33" t="s">
        <v>730</v>
      </c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1</v>
      </c>
      <c r="E293" s="35">
        <v>132.70031490687049</v>
      </c>
      <c r="F293" s="33" t="s">
        <v>736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1</v>
      </c>
      <c r="E310" s="35">
        <v>121.94963541140567</v>
      </c>
      <c r="F310" s="33" t="s">
        <v>736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11</v>
      </c>
      <c r="E321" s="35">
        <v>881.83014134632504</v>
      </c>
      <c r="F321" s="33" t="s">
        <v>730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1</v>
      </c>
      <c r="E329" s="35">
        <v>81.068587909533335</v>
      </c>
      <c r="F329" s="33" t="s">
        <v>736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6</v>
      </c>
      <c r="E335" s="35">
        <v>296.1139027515178</v>
      </c>
      <c r="F335" s="33" t="s">
        <v>758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34995.922386357117</v>
      </c>
      <c r="F338" s="75"/>
      <c r="I338" s="27">
        <f>E338/1.18</f>
        <v>29657.561344370439</v>
      </c>
      <c r="J338" s="29">
        <f>[1]сумма!$Q$17</f>
        <v>27117.06</v>
      </c>
      <c r="K338" s="29">
        <f>J338-I338</f>
        <v>-2540.5013443704374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34995.922386357117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759</v>
      </c>
      <c r="E340" s="84">
        <v>61.267764667912807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760</v>
      </c>
      <c r="E342" s="48">
        <v>27.106561768571101</v>
      </c>
      <c r="F342" s="49" t="s">
        <v>733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761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762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763</v>
      </c>
      <c r="E345" s="84">
        <v>7.8677184136390759</v>
      </c>
      <c r="F345" s="49" t="s">
        <v>744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764</v>
      </c>
      <c r="E346" s="48">
        <v>203.54433215103035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765</v>
      </c>
      <c r="E347" s="48">
        <v>4.8067215840165796</v>
      </c>
      <c r="F347" s="49" t="s">
        <v>733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766</v>
      </c>
      <c r="E349" s="48">
        <v>28004.581713461601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767</v>
      </c>
      <c r="E351" s="48">
        <v>6168.4586345571543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768</v>
      </c>
      <c r="E353" s="84">
        <v>78.091290211970829</v>
      </c>
      <c r="F353" s="49" t="s">
        <v>737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769</v>
      </c>
      <c r="E354" s="48">
        <v>232.77924327769838</v>
      </c>
      <c r="F354" s="49" t="s">
        <v>745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54767.658493993957</v>
      </c>
      <c r="F355" s="75"/>
      <c r="I355" s="27">
        <f>E355/1.18</f>
        <v>46413.269910164374</v>
      </c>
      <c r="J355" s="29">
        <f>[1]сумма!$Q$19</f>
        <v>27334.060541112922</v>
      </c>
      <c r="K355" s="29">
        <f>J355-I355</f>
        <v>-19079.209369051452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16592.973162104339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746</v>
      </c>
      <c r="E357" s="89">
        <v>79.621788626782092</v>
      </c>
      <c r="F357" s="49" t="s">
        <v>747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770</v>
      </c>
      <c r="E358" s="89">
        <v>2601.094012990583</v>
      </c>
      <c r="F358" s="49" t="s">
        <v>748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771</v>
      </c>
      <c r="E359" s="89">
        <v>4471.0761074371521</v>
      </c>
      <c r="F359" s="49" t="s">
        <v>748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772</v>
      </c>
      <c r="E360" s="89">
        <v>33.802492333370317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773</v>
      </c>
      <c r="E361" s="89">
        <v>68.337218632541251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774</v>
      </c>
      <c r="E362" s="89">
        <v>116.46136375204347</v>
      </c>
      <c r="F362" s="49" t="s">
        <v>747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775</v>
      </c>
      <c r="E364" s="89">
        <v>336.57812405095183</v>
      </c>
      <c r="F364" s="49" t="s">
        <v>749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776</v>
      </c>
      <c r="E365" s="89">
        <v>1696.5933638748666</v>
      </c>
      <c r="F365" s="49" t="s">
        <v>750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777</v>
      </c>
      <c r="E366" s="89">
        <v>1637.6572178857677</v>
      </c>
      <c r="F366" s="49" t="s">
        <v>751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778</v>
      </c>
      <c r="E367" s="89">
        <v>86.95144119146407</v>
      </c>
      <c r="F367" s="49" t="s">
        <v>738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778</v>
      </c>
      <c r="E368" s="89">
        <v>127.00745439160222</v>
      </c>
      <c r="F368" s="49" t="s">
        <v>738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779</v>
      </c>
      <c r="E369" s="89">
        <v>1299.7040366652589</v>
      </c>
      <c r="F369" s="49" t="s">
        <v>752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780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781</v>
      </c>
      <c r="E371" s="89">
        <v>1499.4340797981267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782</v>
      </c>
      <c r="E372" s="89">
        <v>1168.1409580858199</v>
      </c>
      <c r="F372" s="49" t="s">
        <v>783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38174.685331889617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784</v>
      </c>
      <c r="E375" s="93">
        <v>3845.3772672132623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785</v>
      </c>
      <c r="E377" s="95">
        <v>304.98768020773844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786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787</v>
      </c>
      <c r="E379" s="95">
        <v>18560.724944000849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788</v>
      </c>
      <c r="E380" s="95">
        <v>6498.4603982319641</v>
      </c>
      <c r="F380" s="49" t="s">
        <v>753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788</v>
      </c>
      <c r="E382" s="95">
        <v>1178.7004428458463</v>
      </c>
      <c r="F382" s="49" t="s">
        <v>754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788</v>
      </c>
      <c r="E383" s="95">
        <v>595.22039913518711</v>
      </c>
      <c r="F383" s="49" t="s">
        <v>755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789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12567.320792007853</v>
      </c>
      <c r="F386" s="75"/>
      <c r="I386" s="27">
        <f>E386/1.18</f>
        <v>10650.271857633774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12567.320792007853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7170.2296321454469</v>
      </c>
      <c r="F388" s="75"/>
      <c r="I388" s="27">
        <f>E388/1.18</f>
        <v>6076.4657899537688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7170.2296321454469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39869.583976466194</v>
      </c>
      <c r="F390" s="75"/>
      <c r="I390" s="27">
        <f>E390/1.18</f>
        <v>33787.783030903556</v>
      </c>
      <c r="J390" s="27">
        <f>SUM(I6:I390)</f>
        <v>165879.62324796102</v>
      </c>
      <c r="K390" s="27">
        <f>J390*1.01330668353499*1.18</f>
        <v>198342.57846132148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39869.583976466194</v>
      </c>
      <c r="F391" s="49" t="s">
        <v>731</v>
      </c>
      <c r="I391" s="27">
        <f>E6+E197+E232+E266+E338+E355+E386+E388+E390</f>
        <v>195737.95543259394</v>
      </c>
      <c r="J391" s="27">
        <f>I391-K391</f>
        <v>-143425.8208061278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2017-05-18T02:25:33Z</dcterms:modified>
</cp:coreProperties>
</file>